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Zoznam" sheetId="1" state="visible" r:id="rId2"/>
  </sheets>
  <definedNames>
    <definedName function="false" hidden="false" name="Excel_BuiltIn__FilterDatabase_1" vbProcedure="false">Zoznam!$A$5:$AG$21</definedName>
    <definedName function="false" hidden="false" name="__xlfn_IFERROR" vbProcedure="false">#N/A</definedName>
    <definedName function="false" hidden="false" localSheetId="0" name="Excel_BuiltIn__FilterDatabase" vbProcedure="false">Zoznam!$A$5:$AK$20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<sst xmlns="http://schemas.openxmlformats.org/spreadsheetml/2006/main" count="77" uniqueCount="61">
  <si>
    <t xml:space="preserve">Prihláška na 24. tatranské stretnutie SVTS</t>
  </si>
  <si>
    <t xml:space="preserve">Chata pri Zelenom plese, 17. - 21. 09. 2025</t>
  </si>
  <si>
    <t xml:space="preserve">P.č.</t>
  </si>
  <si>
    <t xml:space="preserve">PRIEZVISKO</t>
  </si>
  <si>
    <t xml:space="preserve">MENO</t>
  </si>
  <si>
    <t xml:space="preserve">Dátum narodenia</t>
  </si>
  <si>
    <t xml:space="preserve">Bydlisko</t>
  </si>
  <si>
    <t xml:space="preserve">Kontakt</t>
  </si>
  <si>
    <t xml:space="preserve">Číslo preukazu SVTS</t>
  </si>
  <si>
    <r>
      <rPr>
        <b val="true"/>
        <sz val="10"/>
        <rFont val="Arial"/>
        <family val="2"/>
        <charset val="1"/>
      </rPr>
      <t xml:space="preserve">Číslo preukazu
KST, IAMES,
ČHS, </t>
    </r>
    <r>
      <rPr>
        <b val="true"/>
        <sz val="10"/>
        <rFont val="Calibri"/>
        <family val="2"/>
        <charset val="238"/>
      </rPr>
      <t xml:space="preserve">Ö</t>
    </r>
    <r>
      <rPr>
        <b val="true"/>
        <sz val="8.5"/>
        <rFont val="Arial"/>
        <family val="2"/>
        <charset val="1"/>
      </rPr>
      <t xml:space="preserve">TK</t>
    </r>
  </si>
  <si>
    <t xml:space="preserve">Číslo OP/pasu</t>
  </si>
  <si>
    <t xml:space="preserve">UBYTOVANIE s RAŇAJKAMI</t>
  </si>
  <si>
    <t xml:space="preserve">UBYTOVANIE</t>
  </si>
  <si>
    <t xml:space="preserve">STRAVA</t>
  </si>
  <si>
    <t xml:space="preserve">Polvečere</t>
  </si>
  <si>
    <t xml:space="preserve">Súhlas so zaslanim osobných údajov: (meno, priezvisko, tel.č.)  účastníkom stretnutia pre potrebu dohodnutia spoločnej  dopravy</t>
  </si>
  <si>
    <t xml:space="preserve">Uplatniť rekreačný poukaz</t>
  </si>
  <si>
    <t xml:space="preserve">pozn.</t>
  </si>
  <si>
    <t xml:space="preserve">ÚHRADA v €</t>
  </si>
  <si>
    <t xml:space="preserve">Mesto</t>
  </si>
  <si>
    <t xml:space="preserve">PSČ</t>
  </si>
  <si>
    <t xml:space="preserve">Ulica</t>
  </si>
  <si>
    <t xml:space="preserve">Nevypisuj</t>
  </si>
  <si>
    <t xml:space="preserve">Str</t>
  </si>
  <si>
    <t xml:space="preserve">Štvrtok</t>
  </si>
  <si>
    <t xml:space="preserve">Piatok</t>
  </si>
  <si>
    <t xml:space="preserve">Sobota</t>
  </si>
  <si>
    <t xml:space="preserve">Nedeľa</t>
  </si>
  <si>
    <t xml:space="preserve">Telefón</t>
  </si>
  <si>
    <t xml:space="preserve">E-mail</t>
  </si>
  <si>
    <t xml:space="preserve">Streda</t>
  </si>
  <si>
    <t xml:space="preserve">Večera</t>
  </si>
  <si>
    <t xml:space="preserve">Raňajky</t>
  </si>
  <si>
    <t xml:space="preserve">Účastnícky poplatok</t>
  </si>
  <si>
    <t xml:space="preserve">Ubytovanie s raňajkami</t>
  </si>
  <si>
    <t xml:space="preserve">Prádlo</t>
  </si>
  <si>
    <t xml:space="preserve">Miestna daň</t>
  </si>
  <si>
    <t xml:space="preserve">Spolu</t>
  </si>
  <si>
    <t xml:space="preserve">clen klubu</t>
  </si>
  <si>
    <t xml:space="preserve">ubytovanie</t>
  </si>
  <si>
    <t xml:space="preserve">ranajky</t>
  </si>
  <si>
    <t xml:space="preserve">Súhlasím</t>
  </si>
  <si>
    <t xml:space="preserve"> </t>
  </si>
  <si>
    <t xml:space="preserve">Súhlas: Podľa zákona č. 428/2002 Z.z. o ochrane osobných údajov odoslaním prihlášky udeľujem Občianskemu združeniu PREVYK so sídlom Pustá dolina 17 v Prešove súhlas so spracúvaním osobných údajov, za ktoré sa považujú údaje uvedené v tejto prihláške. Vyhlasujem, že poskytnuté osobné údaje sú správne. Súhlas udeľujem na spracúvanie osobných údajov za účelom evidencie účastníkov a zasielania informácií o akcii, na ktorú sa prihlasujem. Súhlas so spracúvaním údaja o dátume narodenia udeľujem na prihlasovanie na ubytovanie na chatu. Súhlas udeľujem na dobu neurčitú.</t>
  </si>
  <si>
    <t xml:space="preserve">Zelenáč</t>
  </si>
  <si>
    <t xml:space="preserve">Otakar</t>
  </si>
  <si>
    <t xml:space="preserve">Prešov</t>
  </si>
  <si>
    <t xml:space="preserve">080 01</t>
  </si>
  <si>
    <t xml:space="preserve">Františkova 23</t>
  </si>
  <si>
    <t xml:space="preserve">0907 123456</t>
  </si>
  <si>
    <t xml:space="preserve">SC456234</t>
  </si>
  <si>
    <t xml:space="preserve">Suhlasím</t>
  </si>
  <si>
    <t xml:space="preserve">Áno</t>
  </si>
  <si>
    <t xml:space="preserve">Chrápem</t>
  </si>
  <si>
    <t xml:space="preserve">Kočiš</t>
  </si>
  <si>
    <t xml:space="preserve">František</t>
  </si>
  <si>
    <t xml:space="preserve">Humenné</t>
  </si>
  <si>
    <t xml:space="preserve">Jariabkova 12</t>
  </si>
  <si>
    <t xml:space="preserve">0905 123456</t>
  </si>
  <si>
    <t xml:space="preserve">GH347532</t>
  </si>
  <si>
    <t xml:space="preserve">Nesúhlasím</t>
  </si>
</sst>
</file>

<file path=xl/styles.xml><?xml version="1.0" encoding="utf-8"?>
<styleSheet xmlns="http://schemas.openxmlformats.org/spreadsheetml/2006/main">
  <numFmts count="14">
    <numFmt numFmtId="164" formatCode="General"/>
    <numFmt numFmtId="165" formatCode="MM/DD/YYYY"/>
    <numFmt numFmtId="166" formatCode="000\ 00"/>
    <numFmt numFmtId="167" formatCode="@"/>
    <numFmt numFmtId="168" formatCode="0"/>
    <numFmt numFmtId="169" formatCode="0_ ;\-0\ "/>
    <numFmt numFmtId="170" formatCode="#,##0.00"/>
    <numFmt numFmtId="171" formatCode="#,##0.0"/>
    <numFmt numFmtId="172" formatCode="_-* #,##0.00&quot; €&quot;_-;\-* #,##0.00&quot; €&quot;_-;_-* \-??&quot; €&quot;_-;_-@_-"/>
    <numFmt numFmtId="173" formatCode="M/D/YYYY;@"/>
    <numFmt numFmtId="174" formatCode="0.00"/>
    <numFmt numFmtId="175" formatCode="#,##0.00_ ;\-#,##0.00\ "/>
    <numFmt numFmtId="176" formatCode="_-* #,##0.00\ [$€-1]_-;\-* #,##0.00\ [$€-1]_-;_-* \-??\ [$€-1]_-;_-@_-"/>
    <numFmt numFmtId="177" formatCode="_-* #,##0.00&quot; Sk&quot;_-;\-* #,##0.00&quot; Sk&quot;_-;_-* \-??&quot; Sk&quot;_-;_-@_-"/>
  </numFmts>
  <fonts count="27">
    <font>
      <sz val="10"/>
      <name val="Arial CE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22"/>
      <color rgb="FF000000"/>
      <name val="Arial"/>
      <family val="2"/>
      <charset val="1"/>
    </font>
    <font>
      <b val="true"/>
      <sz val="22"/>
      <name val="Arial"/>
      <family val="2"/>
      <charset val="1"/>
    </font>
    <font>
      <b val="true"/>
      <sz val="22"/>
      <name val="Times New Roman"/>
      <family val="1"/>
      <charset val="1"/>
    </font>
    <font>
      <b val="true"/>
      <sz val="12"/>
      <name val="Arial"/>
      <family val="2"/>
      <charset val="1"/>
    </font>
    <font>
      <b val="true"/>
      <sz val="14"/>
      <name val="Arial"/>
      <family val="2"/>
      <charset val="238"/>
    </font>
    <font>
      <b val="true"/>
      <sz val="12"/>
      <name val="Arial"/>
      <family val="2"/>
      <charset val="238"/>
    </font>
    <font>
      <b val="true"/>
      <sz val="10"/>
      <name val="Arial"/>
      <family val="2"/>
      <charset val="238"/>
    </font>
    <font>
      <b val="true"/>
      <sz val="10"/>
      <name val="Arial"/>
      <family val="2"/>
      <charset val="1"/>
    </font>
    <font>
      <sz val="10"/>
      <name val="Arial"/>
      <family val="0"/>
      <charset val="1"/>
    </font>
    <font>
      <sz val="10"/>
      <color rgb="FFCE181E"/>
      <name val="Arial"/>
      <family val="2"/>
      <charset val="1"/>
    </font>
    <font>
      <b val="true"/>
      <sz val="10"/>
      <name val="Calibri"/>
      <family val="2"/>
      <charset val="238"/>
    </font>
    <font>
      <b val="true"/>
      <sz val="8.5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CE181E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sz val="10"/>
      <name val="Arial"/>
      <family val="2"/>
      <charset val="238"/>
    </font>
    <font>
      <sz val="10"/>
      <color rgb="FFFFFFFF"/>
      <name val="Arial"/>
      <family val="2"/>
      <charset val="1"/>
    </font>
    <font>
      <sz val="10"/>
      <color rgb="FFDD0806"/>
      <name val="Arial"/>
      <family val="2"/>
      <charset val="238"/>
    </font>
    <font>
      <b val="true"/>
      <sz val="10"/>
      <color rgb="FFDD0806"/>
      <name val="Arial"/>
      <family val="2"/>
      <charset val="238"/>
    </font>
    <font>
      <sz val="10"/>
      <color rgb="FF000000"/>
      <name val="Arial"/>
      <family val="2"/>
      <charset val="1"/>
    </font>
    <font>
      <sz val="12"/>
      <name val="Arial"/>
      <family val="2"/>
      <charset val="1"/>
    </font>
    <font>
      <sz val="20"/>
      <color rgb="FFDD0806"/>
      <name val="Calibri"/>
      <family val="0"/>
    </font>
  </fonts>
  <fills count="8">
    <fill>
      <patternFill patternType="none"/>
    </fill>
    <fill>
      <patternFill patternType="gray125"/>
    </fill>
    <fill>
      <patternFill patternType="solid">
        <fgColor rgb="FF99CC00"/>
        <bgColor rgb="FFFFCC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hair"/>
      <right style="thin"/>
      <top style="medium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hair"/>
      <right style="thin"/>
      <top style="thin"/>
      <bottom style="medium"/>
      <diagonal/>
    </border>
    <border diagonalUp="false" diagonalDown="false">
      <left style="hair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77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4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5" fillId="2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5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9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0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1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12" fillId="2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2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3" fillId="2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3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2" fillId="3" borderId="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2" fillId="3" borderId="5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2" fillId="3" borderId="6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2" fillId="3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" xfId="0" applyFont="true" applyBorder="true" applyAlignment="true" applyProtection="true">
      <alignment horizontal="center" vertical="center" textRotation="90" wrapText="true" indent="0" shrinkToFit="false"/>
      <protection locked="true" hidden="true"/>
    </xf>
    <xf numFmtId="164" fontId="12" fillId="3" borderId="8" xfId="0" applyFont="true" applyBorder="true" applyAlignment="true" applyProtection="true">
      <alignment horizontal="center" vertical="center" textRotation="90" wrapText="true" indent="0" shrinkToFit="false"/>
      <protection locked="true" hidden="true"/>
    </xf>
    <xf numFmtId="164" fontId="12" fillId="3" borderId="9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2" fillId="3" borderId="10" xfId="0" applyFont="true" applyBorder="true" applyAlignment="true" applyProtection="true">
      <alignment horizontal="center" vertical="bottom" textRotation="0" wrapText="true" indent="0" shrinkToFit="false"/>
      <protection locked="true" hidden="true"/>
    </xf>
    <xf numFmtId="164" fontId="12" fillId="3" borderId="11" xfId="0" applyFont="true" applyBorder="true" applyAlignment="true" applyProtection="true">
      <alignment horizontal="center" vertical="bottom" textRotation="0" wrapText="true" indent="0" shrinkToFit="false"/>
      <protection locked="true" hidden="true"/>
    </xf>
    <xf numFmtId="164" fontId="12" fillId="3" borderId="10" xfId="0" applyFont="true" applyBorder="true" applyAlignment="true" applyProtection="true">
      <alignment horizontal="center" vertical="center" textRotation="90" wrapText="true" indent="0" shrinkToFit="false"/>
      <protection locked="true" hidden="true"/>
    </xf>
    <xf numFmtId="164" fontId="17" fillId="3" borderId="12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2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2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8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2" fillId="3" borderId="14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2" fillId="3" borderId="15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2" fillId="3" borderId="0" xfId="0" applyFont="true" applyBorder="false" applyAlignment="true" applyProtection="true">
      <alignment horizontal="right" vertical="center" textRotation="90" wrapText="true" indent="0" shrinkToFit="false"/>
      <protection locked="true" hidden="true"/>
    </xf>
    <xf numFmtId="164" fontId="12" fillId="3" borderId="16" xfId="0" applyFont="true" applyBorder="true" applyAlignment="true" applyProtection="true">
      <alignment horizontal="center" vertical="center" textRotation="90" wrapText="true" indent="0" shrinkToFit="false"/>
      <protection locked="true" hidden="true"/>
    </xf>
    <xf numFmtId="164" fontId="12" fillId="3" borderId="17" xfId="0" applyFont="true" applyBorder="true" applyAlignment="true" applyProtection="true">
      <alignment horizontal="center" vertical="center" textRotation="90" wrapText="false" indent="0" shrinkToFit="false"/>
      <protection locked="true" hidden="true"/>
    </xf>
    <xf numFmtId="164" fontId="12" fillId="3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18" xfId="0" applyFont="true" applyBorder="true" applyAlignment="true" applyProtection="true">
      <alignment horizontal="center" vertical="bottom" textRotation="0" wrapText="false" indent="0" shrinkToFit="true"/>
      <protection locked="true" hidden="true"/>
    </xf>
    <xf numFmtId="164" fontId="12" fillId="3" borderId="18" xfId="0" applyFont="true" applyBorder="true" applyAlignment="true" applyProtection="true">
      <alignment horizontal="center" vertical="bottom" textRotation="0" wrapText="true" indent="0" shrinkToFit="false"/>
      <protection locked="true" hidden="true"/>
    </xf>
    <xf numFmtId="164" fontId="12" fillId="3" borderId="19" xfId="0" applyFont="true" applyBorder="true" applyAlignment="true" applyProtection="true">
      <alignment horizontal="center" vertical="bottom" textRotation="0" wrapText="true" indent="0" shrinkToFit="false"/>
      <protection locked="true" hidden="true"/>
    </xf>
    <xf numFmtId="164" fontId="12" fillId="3" borderId="20" xfId="0" applyFont="true" applyBorder="true" applyAlignment="true" applyProtection="true">
      <alignment horizontal="center" vertical="bottom" textRotation="0" wrapText="true" indent="0" shrinkToFit="false"/>
      <protection locked="true" hidden="true"/>
    </xf>
    <xf numFmtId="164" fontId="12" fillId="3" borderId="2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2" fillId="3" borderId="22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2" fillId="3" borderId="3" xfId="0" applyFont="true" applyBorder="true" applyAlignment="true" applyProtection="true">
      <alignment horizontal="center" vertical="center" textRotation="90" wrapText="false" indent="0" shrinkToFit="false"/>
      <protection locked="true" hidden="true"/>
    </xf>
    <xf numFmtId="164" fontId="12" fillId="3" borderId="23" xfId="0" applyFont="true" applyBorder="true" applyAlignment="true" applyProtection="true">
      <alignment horizontal="right" vertical="center" textRotation="90" wrapText="false" indent="0" shrinkToFit="false"/>
      <protection locked="true" hidden="true"/>
    </xf>
    <xf numFmtId="164" fontId="12" fillId="3" borderId="4" xfId="0" applyFont="true" applyBorder="true" applyAlignment="true" applyProtection="true">
      <alignment horizontal="right" vertical="center" textRotation="90" wrapText="false" indent="0" shrinkToFit="false"/>
      <protection locked="true" hidden="true"/>
    </xf>
    <xf numFmtId="164" fontId="12" fillId="3" borderId="8" xfId="0" applyFont="true" applyBorder="true" applyAlignment="true" applyProtection="true">
      <alignment horizontal="right" vertical="center" textRotation="9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center" textRotation="90" wrapText="false" indent="0" shrinkToFit="false"/>
      <protection locked="true" hidden="true"/>
    </xf>
    <xf numFmtId="164" fontId="12" fillId="3" borderId="24" xfId="0" applyFont="true" applyBorder="true" applyAlignment="true" applyProtection="true">
      <alignment horizontal="right" vertical="center" textRotation="90" wrapText="false" indent="0" shrinkToFit="false"/>
      <protection locked="true" hidden="true"/>
    </xf>
    <xf numFmtId="164" fontId="12" fillId="3" borderId="3" xfId="0" applyFont="true" applyBorder="true" applyAlignment="true" applyProtection="true">
      <alignment horizontal="center" vertical="center" textRotation="90" wrapText="true" indent="0" shrinkToFit="false"/>
      <protection locked="true" hidden="true"/>
    </xf>
    <xf numFmtId="164" fontId="12" fillId="3" borderId="5" xfId="0" applyFont="true" applyBorder="true" applyAlignment="true" applyProtection="true">
      <alignment horizontal="center" vertical="center" textRotation="90" wrapText="true" indent="0" shrinkToFit="false"/>
      <protection locked="true" hidden="true"/>
    </xf>
    <xf numFmtId="164" fontId="12" fillId="3" borderId="8" xfId="0" applyFont="true" applyBorder="true" applyAlignment="true" applyProtection="true">
      <alignment horizontal="center" vertical="center" textRotation="90" wrapText="false" indent="0" shrinkToFit="false"/>
      <protection locked="true" hidden="true"/>
    </xf>
    <xf numFmtId="164" fontId="18" fillId="0" borderId="0" xfId="0" applyFont="true" applyBorder="false" applyAlignment="true" applyProtection="true">
      <alignment horizontal="right" vertical="bottom" textRotation="90" wrapText="false" indent="0" shrinkToFit="false"/>
      <protection locked="true" hidden="true"/>
    </xf>
    <xf numFmtId="164" fontId="19" fillId="0" borderId="0" xfId="0" applyFont="true" applyBorder="false" applyAlignment="true" applyProtection="true">
      <alignment horizontal="right" vertical="bottom" textRotation="90" wrapText="false" indent="0" shrinkToFit="false"/>
      <protection locked="true" hidden="true"/>
    </xf>
    <xf numFmtId="164" fontId="12" fillId="0" borderId="0" xfId="0" applyFont="true" applyBorder="false" applyAlignment="true" applyProtection="true">
      <alignment horizontal="right" vertical="bottom" textRotation="90" wrapText="false" indent="0" shrinkToFit="false"/>
      <protection locked="true" hidden="true"/>
    </xf>
    <xf numFmtId="164" fontId="12" fillId="4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0" fillId="0" borderId="2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0" borderId="27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4" fillId="0" borderId="28" xfId="0" applyFont="true" applyBorder="true" applyAlignment="true" applyProtection="true">
      <alignment horizontal="left" vertical="bottom" textRotation="0" wrapText="false" indent="0" shrinkToFit="true"/>
      <protection locked="false" hidden="false"/>
    </xf>
    <xf numFmtId="165" fontId="4" fillId="0" borderId="27" xfId="0" applyFont="true" applyBorder="true" applyAlignment="true" applyProtection="true">
      <alignment horizontal="left" vertical="bottom" textRotation="0" wrapText="false" indent="0" shrinkToFit="true"/>
      <protection locked="false" hidden="false"/>
    </xf>
    <xf numFmtId="166" fontId="4" fillId="0" borderId="28" xfId="0" applyFont="true" applyBorder="true" applyAlignment="true" applyProtection="true">
      <alignment horizontal="left" vertical="bottom" textRotation="0" wrapText="false" indent="0" shrinkToFit="true"/>
      <protection locked="false" hidden="false"/>
    </xf>
    <xf numFmtId="167" fontId="20" fillId="0" borderId="2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8" fontId="4" fillId="0" borderId="2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4" fillId="0" borderId="3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3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6" borderId="3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0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4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8" fontId="4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0" borderId="3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3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9" fontId="4" fillId="4" borderId="37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0" fontId="4" fillId="4" borderId="37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1" fontId="4" fillId="4" borderId="37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2" fontId="4" fillId="4" borderId="38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1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2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5" borderId="3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0" borderId="4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4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4" fillId="0" borderId="42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8" fontId="4" fillId="0" borderId="3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0" borderId="3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4" borderId="1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0" fillId="0" borderId="4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0" borderId="4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4" fillId="0" borderId="45" xfId="0" applyFont="true" applyBorder="true" applyAlignment="true" applyProtection="true">
      <alignment horizontal="left" vertical="bottom" textRotation="0" wrapText="false" indent="0" shrinkToFit="true"/>
      <protection locked="false" hidden="false"/>
    </xf>
    <xf numFmtId="165" fontId="4" fillId="0" borderId="44" xfId="0" applyFont="true" applyBorder="true" applyAlignment="true" applyProtection="true">
      <alignment horizontal="left" vertical="bottom" textRotation="0" wrapText="false" indent="0" shrinkToFit="true"/>
      <protection locked="false" hidden="false"/>
    </xf>
    <xf numFmtId="166" fontId="4" fillId="0" borderId="45" xfId="0" applyFont="true" applyBorder="true" applyAlignment="true" applyProtection="true">
      <alignment horizontal="left" vertical="bottom" textRotation="0" wrapText="false" indent="0" shrinkToFit="true"/>
      <protection locked="false" hidden="false"/>
    </xf>
    <xf numFmtId="167" fontId="20" fillId="0" borderId="4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8" fontId="4" fillId="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4" fillId="0" borderId="47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4" fontId="4" fillId="5" borderId="4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6" borderId="4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0" borderId="5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0" borderId="4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0" borderId="4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0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20" fillId="0" borderId="1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2" fillId="0" borderId="11" xfId="2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23" fillId="0" borderId="11" xfId="2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8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4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3" fillId="0" borderId="0" xfId="2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73" fontId="4" fillId="0" borderId="0" xfId="0" applyFont="true" applyBorder="false" applyAlignment="true" applyProtection="true">
      <alignment horizontal="left" vertical="bottom" textRotation="0" wrapText="false" indent="0" shrinkToFit="true"/>
      <protection locked="true" hidden="true"/>
    </xf>
    <xf numFmtId="165" fontId="4" fillId="0" borderId="0" xfId="0" applyFont="true" applyBorder="false" applyAlignment="true" applyProtection="true">
      <alignment horizontal="left" vertical="bottom" textRotation="0" wrapText="false" indent="0" shrinkToFit="true"/>
      <protection locked="true" hidden="true"/>
    </xf>
    <xf numFmtId="167" fontId="20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0" xfId="0" applyFont="true" applyBorder="false" applyAlignment="true" applyProtection="true">
      <alignment horizontal="center" vertical="bottom" textRotation="0" wrapText="false" indent="0" shrinkToFit="true"/>
      <protection locked="true" hidden="true"/>
    </xf>
    <xf numFmtId="164" fontId="4" fillId="5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4" fillId="6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8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12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0" fillId="7" borderId="52" xfId="0" applyFont="true" applyBorder="true" applyAlignment="true" applyProtection="true">
      <alignment horizontal="general" vertical="bottom" textRotation="0" wrapText="false" indent="0" shrinkToFit="true"/>
      <protection locked="false" hidden="false"/>
    </xf>
    <xf numFmtId="164" fontId="4" fillId="7" borderId="53" xfId="0" applyFont="true" applyBorder="true" applyAlignment="true" applyProtection="true">
      <alignment horizontal="general" vertical="bottom" textRotation="0" wrapText="false" indent="0" shrinkToFit="true"/>
      <protection locked="false" hidden="false"/>
    </xf>
    <xf numFmtId="173" fontId="4" fillId="7" borderId="53" xfId="0" applyFont="true" applyBorder="true" applyAlignment="true" applyProtection="true">
      <alignment horizontal="left" vertical="bottom" textRotation="0" wrapText="false" indent="0" shrinkToFit="true"/>
      <protection locked="false" hidden="false"/>
    </xf>
    <xf numFmtId="165" fontId="4" fillId="7" borderId="53" xfId="0" applyFont="true" applyBorder="true" applyAlignment="true" applyProtection="true">
      <alignment horizontal="general" vertical="bottom" textRotation="0" wrapText="false" indent="0" shrinkToFit="true"/>
      <protection locked="false" hidden="false"/>
    </xf>
    <xf numFmtId="165" fontId="20" fillId="7" borderId="53" xfId="0" applyFont="true" applyBorder="true" applyAlignment="true" applyProtection="true">
      <alignment horizontal="general" vertical="bottom" textRotation="0" wrapText="false" indent="0" shrinkToFit="true"/>
      <protection locked="false" hidden="false"/>
    </xf>
    <xf numFmtId="164" fontId="4" fillId="7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7" borderId="53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4" fontId="4" fillId="7" borderId="5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6" borderId="5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0" borderId="5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0" borderId="5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0" borderId="5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0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0" borderId="5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0" borderId="5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0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4" fillId="0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4" fillId="0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4" fillId="0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4" fillId="7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7" borderId="5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9" fontId="4" fillId="4" borderId="3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9" fontId="4" fillId="4" borderId="6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4" fontId="4" fillId="4" borderId="6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5" fontId="4" fillId="4" borderId="6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2" fontId="4" fillId="4" borderId="8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2" fillId="7" borderId="1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7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4" fillId="7" borderId="13" xfId="0" applyFont="true" applyBorder="true" applyAlignment="true" applyProtection="true">
      <alignment horizontal="left" vertical="bottom" textRotation="0" wrapText="false" indent="0" shrinkToFit="true"/>
      <protection locked="false" hidden="false"/>
    </xf>
    <xf numFmtId="165" fontId="4" fillId="7" borderId="13" xfId="0" applyFont="true" applyBorder="true" applyAlignment="true" applyProtection="true">
      <alignment horizontal="general" vertical="bottom" textRotation="0" wrapText="false" indent="0" shrinkToFit="true"/>
      <protection locked="false" hidden="false"/>
    </xf>
    <xf numFmtId="164" fontId="4" fillId="7" borderId="13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4" fontId="4" fillId="7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7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6" borderId="6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6" borderId="6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0" borderId="6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0" borderId="6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0" borderId="6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4" fillId="0" borderId="1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4" fillId="0" borderId="6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4" fillId="7" borderId="1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7" borderId="1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9" fontId="4" fillId="4" borderId="62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9" fontId="4" fillId="4" borderId="6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9" fontId="4" fillId="4" borderId="6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4" fontId="4" fillId="4" borderId="6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5" fontId="4" fillId="4" borderId="6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2" fontId="4" fillId="4" borderId="67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0" xfId="0" applyFont="true" applyBorder="false" applyAlignment="true" applyProtection="true">
      <alignment horizontal="general" vertical="bottom" textRotation="0" wrapText="false" indent="0" shrinkToFit="true"/>
      <protection locked="true" hidden="true"/>
    </xf>
    <xf numFmtId="176" fontId="4" fillId="0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7" fontId="23" fillId="0" borderId="0" xfId="0" applyFont="true" applyBorder="true" applyAlignment="true" applyProtection="true">
      <alignment horizontal="left" vertical="top" textRotation="0" wrapText="true" indent="0" shrinkToFit="false"/>
      <protection locked="true" hidden="true"/>
    </xf>
    <xf numFmtId="176" fontId="25" fillId="6" borderId="0" xfId="17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7" fontId="2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DD080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676800</xdr:colOff>
      <xdr:row>18</xdr:row>
      <xdr:rowOff>19440</xdr:rowOff>
    </xdr:from>
    <xdr:to>
      <xdr:col>2</xdr:col>
      <xdr:colOff>208080</xdr:colOff>
      <xdr:row>22</xdr:row>
      <xdr:rowOff>64440</xdr:rowOff>
    </xdr:to>
    <xdr:sp>
      <xdr:nvSpPr>
        <xdr:cNvPr id="0" name="CustomShape 1"/>
        <xdr:cNvSpPr/>
      </xdr:nvSpPr>
      <xdr:spPr>
        <a:xfrm>
          <a:off x="948960" y="5299920"/>
          <a:ext cx="894240" cy="7232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20160" rIns="20160" tIns="20160" bIns="20160"/>
        <a:p>
          <a:pPr>
            <a:lnSpc>
              <a:spcPct val="100000"/>
            </a:lnSpc>
          </a:pPr>
          <a:r>
            <a:rPr b="0" lang="en-GB" sz="2000" spc="-1" strike="noStrike">
              <a:solidFill>
                <a:srgbClr val="dd0806"/>
              </a:solidFill>
              <a:latin typeface="Calibri"/>
            </a:rPr>
            <a:t>VZOR</a:t>
          </a:r>
          <a:endParaRPr b="0" lang="en-GB" sz="20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22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" activeCellId="0" sqref="C1"/>
    </sheetView>
  </sheetViews>
  <sheetFormatPr defaultRowHeight="12.8" zeroHeight="false" outlineLevelRow="0" outlineLevelCol="0"/>
  <cols>
    <col collapsed="false" customWidth="true" hidden="false" outlineLevel="0" max="1" min="1" style="1" width="3.86"/>
    <col collapsed="false" customWidth="true" hidden="false" outlineLevel="0" max="2" min="2" style="1" width="19.31"/>
    <col collapsed="false" customWidth="false" hidden="false" outlineLevel="0" max="3" min="3" style="1" width="11.57"/>
    <col collapsed="false" customWidth="true" hidden="false" outlineLevel="0" max="4" min="4" style="1" width="11.71"/>
    <col collapsed="false" customWidth="true" hidden="false" outlineLevel="0" max="5" min="5" style="1" width="14.15"/>
    <col collapsed="false" customWidth="true" hidden="false" outlineLevel="0" max="6" min="6" style="1" width="7.57"/>
    <col collapsed="false" customWidth="true" hidden="false" outlineLevel="0" max="7" min="7" style="1" width="18.29"/>
    <col collapsed="false" customWidth="true" hidden="false" outlineLevel="0" max="8" min="8" style="1" width="14.01"/>
    <col collapsed="false" customWidth="true" hidden="false" outlineLevel="0" max="9" min="9" style="1" width="26.85"/>
    <col collapsed="false" customWidth="true" hidden="false" outlineLevel="0" max="10" min="10" style="1" width="6.88"/>
    <col collapsed="false" customWidth="true" hidden="false" outlineLevel="0" max="11" min="11" style="1" width="10.12"/>
    <col collapsed="false" customWidth="true" hidden="false" outlineLevel="0" max="12" min="12" style="2" width="10"/>
    <col collapsed="false" customWidth="true" hidden="true" outlineLevel="0" max="13" min="13" style="3" width="9"/>
    <col collapsed="false" customWidth="true" hidden="false" outlineLevel="0" max="20" min="14" style="3" width="3.71"/>
    <col collapsed="false" customWidth="true" hidden="false" outlineLevel="0" max="27" min="21" style="1" width="3.71"/>
    <col collapsed="false" customWidth="true" hidden="false" outlineLevel="0" max="28" min="28" style="1" width="4.57"/>
    <col collapsed="false" customWidth="true" hidden="false" outlineLevel="0" max="29" min="29" style="1" width="10.99"/>
    <col collapsed="false" customWidth="true" hidden="false" outlineLevel="0" max="30" min="30" style="1" width="10.71"/>
    <col collapsed="false" customWidth="true" hidden="false" outlineLevel="0" max="31" min="31" style="1" width="22.57"/>
    <col collapsed="false" customWidth="true" hidden="false" outlineLevel="0" max="33" min="32" style="1" width="4.71"/>
    <col collapsed="false" customWidth="true" hidden="false" outlineLevel="0" max="34" min="34" style="1" width="5.7"/>
    <col collapsed="false" customWidth="true" hidden="false" outlineLevel="0" max="35" min="35" style="1" width="5.14"/>
    <col collapsed="false" customWidth="true" hidden="false" outlineLevel="0" max="36" min="36" style="1" width="6.01"/>
    <col collapsed="false" customWidth="true" hidden="false" outlineLevel="0" max="37" min="37" style="1" width="9.42"/>
    <col collapsed="false" customWidth="true" hidden="false" outlineLevel="0" max="39" min="38" style="1" width="3.71"/>
    <col collapsed="false" customWidth="true" hidden="false" outlineLevel="0" max="40" min="40" style="1" width="4.14"/>
    <col collapsed="false" customWidth="true" hidden="false" outlineLevel="0" max="44" min="41" style="1" width="3.71"/>
    <col collapsed="false" customWidth="true" hidden="false" outlineLevel="0" max="46" min="45" style="1" width="3.86"/>
    <col collapsed="false" customWidth="true" hidden="false" outlineLevel="0" max="1022" min="47" style="1" width="9"/>
    <col collapsed="false" customWidth="false" hidden="false" outlineLevel="0" max="1025" min="1023" style="0" width="11.52"/>
  </cols>
  <sheetData>
    <row r="1" customFormat="false" ht="47.25" hidden="false" customHeight="true" outlineLevel="0" collapsed="false">
      <c r="A1" s="4"/>
      <c r="B1" s="5"/>
      <c r="C1" s="6" t="s">
        <v>0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7"/>
      <c r="AL1" s="8"/>
      <c r="AM1" s="8"/>
      <c r="AN1" s="8"/>
      <c r="AO1" s="8"/>
      <c r="AP1" s="9"/>
      <c r="AQ1" s="9"/>
      <c r="AR1" s="9"/>
      <c r="AS1" s="9"/>
      <c r="AT1" s="9"/>
      <c r="AU1" s="9"/>
      <c r="AV1" s="9"/>
    </row>
    <row r="2" customFormat="false" ht="17.35" hidden="false" customHeight="false" outlineLevel="0" collapsed="false">
      <c r="A2" s="10"/>
      <c r="B2" s="4"/>
      <c r="C2" s="4"/>
      <c r="D2" s="11" t="s">
        <v>1</v>
      </c>
      <c r="E2" s="4"/>
      <c r="F2" s="12"/>
      <c r="G2" s="13"/>
      <c r="H2" s="13"/>
      <c r="I2" s="13"/>
      <c r="J2" s="4"/>
      <c r="K2" s="4"/>
      <c r="L2" s="14"/>
      <c r="M2" s="15"/>
      <c r="N2" s="15"/>
      <c r="O2" s="15"/>
      <c r="P2" s="15"/>
      <c r="Q2" s="15"/>
      <c r="R2" s="15"/>
      <c r="S2" s="15"/>
      <c r="T2" s="15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16"/>
      <c r="AG2" s="16"/>
      <c r="AH2" s="17"/>
      <c r="AI2" s="17"/>
      <c r="AJ2" s="17"/>
      <c r="AK2" s="18"/>
    </row>
    <row r="3" customFormat="false" ht="13.5" hidden="false" customHeight="true" outlineLevel="0" collapsed="false">
      <c r="A3" s="19"/>
      <c r="B3" s="19"/>
      <c r="C3" s="20"/>
      <c r="D3" s="21"/>
      <c r="E3" s="4"/>
      <c r="F3" s="4"/>
      <c r="G3" s="4"/>
      <c r="H3" s="4"/>
      <c r="I3" s="4"/>
      <c r="J3" s="4"/>
      <c r="K3" s="4"/>
      <c r="L3" s="14"/>
      <c r="M3" s="15"/>
      <c r="N3" s="15"/>
      <c r="O3" s="15"/>
      <c r="P3" s="15"/>
      <c r="Q3" s="15"/>
      <c r="R3" s="15"/>
      <c r="S3" s="15"/>
      <c r="T3" s="15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17"/>
      <c r="AG3" s="17"/>
      <c r="AH3" s="17"/>
      <c r="AI3" s="17"/>
      <c r="AJ3" s="17"/>
      <c r="AK3" s="18"/>
    </row>
    <row r="4" customFormat="false" ht="13.5" hidden="false" customHeight="true" outlineLevel="0" collapsed="false">
      <c r="A4" s="19"/>
      <c r="B4" s="19"/>
      <c r="C4" s="22"/>
      <c r="D4" s="22"/>
      <c r="E4" s="4"/>
      <c r="F4" s="4"/>
      <c r="G4" s="4"/>
      <c r="H4" s="23"/>
      <c r="I4" s="23"/>
      <c r="J4" s="4"/>
      <c r="K4" s="4"/>
      <c r="L4" s="14"/>
      <c r="M4" s="15"/>
      <c r="N4" s="15"/>
      <c r="O4" s="15"/>
      <c r="P4" s="15"/>
      <c r="Q4" s="15"/>
      <c r="R4" s="15"/>
      <c r="S4" s="15"/>
      <c r="T4" s="15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17"/>
      <c r="AG4" s="17"/>
      <c r="AH4" s="17"/>
      <c r="AI4" s="17"/>
      <c r="AJ4" s="17"/>
      <c r="AK4" s="18"/>
      <c r="AL4" s="24"/>
      <c r="AM4" s="24"/>
      <c r="AN4" s="24"/>
      <c r="AO4" s="24"/>
      <c r="AP4" s="24"/>
      <c r="AQ4" s="24"/>
      <c r="AR4" s="24"/>
    </row>
    <row r="5" s="40" customFormat="true" ht="13.5" hidden="false" customHeight="true" outlineLevel="0" collapsed="false">
      <c r="A5" s="25" t="s">
        <v>2</v>
      </c>
      <c r="B5" s="25" t="s">
        <v>3</v>
      </c>
      <c r="C5" s="26" t="s">
        <v>4</v>
      </c>
      <c r="D5" s="27" t="s">
        <v>5</v>
      </c>
      <c r="E5" s="28" t="s">
        <v>6</v>
      </c>
      <c r="F5" s="28"/>
      <c r="G5" s="28"/>
      <c r="H5" s="29" t="s">
        <v>7</v>
      </c>
      <c r="I5" s="29"/>
      <c r="J5" s="30" t="s">
        <v>8</v>
      </c>
      <c r="K5" s="30" t="s">
        <v>9</v>
      </c>
      <c r="L5" s="31" t="s">
        <v>10</v>
      </c>
      <c r="M5" s="32" t="s">
        <v>11</v>
      </c>
      <c r="N5" s="33" t="s">
        <v>12</v>
      </c>
      <c r="O5" s="33"/>
      <c r="P5" s="33"/>
      <c r="Q5" s="33"/>
      <c r="R5" s="33"/>
      <c r="S5" s="34" t="s">
        <v>13</v>
      </c>
      <c r="T5" s="34"/>
      <c r="U5" s="34"/>
      <c r="V5" s="34"/>
      <c r="W5" s="34"/>
      <c r="X5" s="34"/>
      <c r="Y5" s="34"/>
      <c r="Z5" s="34"/>
      <c r="AA5" s="34"/>
      <c r="AB5" s="35" t="s">
        <v>14</v>
      </c>
      <c r="AC5" s="36" t="s">
        <v>15</v>
      </c>
      <c r="AD5" s="35" t="s">
        <v>16</v>
      </c>
      <c r="AE5" s="37" t="s">
        <v>17</v>
      </c>
      <c r="AF5" s="38" t="s">
        <v>18</v>
      </c>
      <c r="AG5" s="38"/>
      <c r="AH5" s="38"/>
      <c r="AI5" s="38"/>
      <c r="AJ5" s="38"/>
      <c r="AK5" s="38"/>
      <c r="AL5" s="39"/>
      <c r="AM5" s="39"/>
      <c r="AN5" s="39"/>
      <c r="AO5" s="39"/>
      <c r="AP5" s="39"/>
      <c r="AQ5" s="39"/>
      <c r="AR5" s="39"/>
      <c r="AMI5" s="0"/>
      <c r="AMJ5" s="0"/>
    </row>
    <row r="6" s="40" customFormat="true" ht="18" hidden="false" customHeight="true" outlineLevel="0" collapsed="false">
      <c r="A6" s="25"/>
      <c r="B6" s="25"/>
      <c r="C6" s="26"/>
      <c r="D6" s="27"/>
      <c r="E6" s="41" t="s">
        <v>19</v>
      </c>
      <c r="F6" s="42" t="s">
        <v>20</v>
      </c>
      <c r="G6" s="43" t="s">
        <v>21</v>
      </c>
      <c r="H6" s="44"/>
      <c r="I6" s="45"/>
      <c r="J6" s="30"/>
      <c r="K6" s="30"/>
      <c r="L6" s="31"/>
      <c r="M6" s="46" t="s">
        <v>22</v>
      </c>
      <c r="N6" s="33"/>
      <c r="O6" s="33"/>
      <c r="P6" s="33"/>
      <c r="Q6" s="33"/>
      <c r="R6" s="33"/>
      <c r="S6" s="47" t="s">
        <v>23</v>
      </c>
      <c r="T6" s="48" t="s">
        <v>24</v>
      </c>
      <c r="U6" s="48"/>
      <c r="V6" s="49" t="s">
        <v>25</v>
      </c>
      <c r="W6" s="49"/>
      <c r="X6" s="50" t="s">
        <v>26</v>
      </c>
      <c r="Y6" s="50"/>
      <c r="Z6" s="51" t="s">
        <v>27</v>
      </c>
      <c r="AA6" s="51"/>
      <c r="AB6" s="35"/>
      <c r="AC6" s="36"/>
      <c r="AD6" s="35"/>
      <c r="AE6" s="37"/>
      <c r="AF6" s="38"/>
      <c r="AG6" s="38"/>
      <c r="AH6" s="38"/>
      <c r="AI6" s="38"/>
      <c r="AJ6" s="38"/>
      <c r="AK6" s="38"/>
      <c r="AL6" s="39"/>
      <c r="AM6" s="39"/>
      <c r="AN6" s="39"/>
      <c r="AO6" s="39"/>
      <c r="AP6" s="39"/>
      <c r="AQ6" s="39"/>
      <c r="AR6" s="39"/>
      <c r="AMI6" s="0"/>
      <c r="AMJ6" s="0"/>
    </row>
    <row r="7" s="40" customFormat="true" ht="127.5" hidden="false" customHeight="true" outlineLevel="0" collapsed="false">
      <c r="A7" s="25"/>
      <c r="B7" s="25"/>
      <c r="C7" s="26"/>
      <c r="D7" s="27"/>
      <c r="E7" s="41"/>
      <c r="F7" s="42"/>
      <c r="G7" s="43"/>
      <c r="H7" s="52" t="s">
        <v>28</v>
      </c>
      <c r="I7" s="53" t="s">
        <v>29</v>
      </c>
      <c r="J7" s="30"/>
      <c r="K7" s="30"/>
      <c r="L7" s="31"/>
      <c r="M7" s="46"/>
      <c r="N7" s="54" t="s">
        <v>30</v>
      </c>
      <c r="O7" s="55" t="s">
        <v>24</v>
      </c>
      <c r="P7" s="56" t="s">
        <v>25</v>
      </c>
      <c r="Q7" s="56" t="s">
        <v>26</v>
      </c>
      <c r="R7" s="57" t="s">
        <v>27</v>
      </c>
      <c r="S7" s="58" t="s">
        <v>31</v>
      </c>
      <c r="T7" s="59" t="s">
        <v>32</v>
      </c>
      <c r="U7" s="58" t="s">
        <v>31</v>
      </c>
      <c r="V7" s="59" t="s">
        <v>32</v>
      </c>
      <c r="W7" s="58" t="s">
        <v>31</v>
      </c>
      <c r="X7" s="59" t="s">
        <v>32</v>
      </c>
      <c r="Y7" s="58" t="s">
        <v>31</v>
      </c>
      <c r="Z7" s="59" t="s">
        <v>32</v>
      </c>
      <c r="AA7" s="58" t="s">
        <v>31</v>
      </c>
      <c r="AB7" s="35"/>
      <c r="AC7" s="36"/>
      <c r="AD7" s="35"/>
      <c r="AE7" s="37"/>
      <c r="AF7" s="60" t="s">
        <v>33</v>
      </c>
      <c r="AG7" s="61" t="s">
        <v>34</v>
      </c>
      <c r="AH7" s="61" t="s">
        <v>31</v>
      </c>
      <c r="AI7" s="61" t="s">
        <v>35</v>
      </c>
      <c r="AJ7" s="61" t="s">
        <v>36</v>
      </c>
      <c r="AK7" s="62" t="s">
        <v>37</v>
      </c>
      <c r="AL7" s="63"/>
      <c r="AM7" s="64" t="s">
        <v>38</v>
      </c>
      <c r="AN7" s="64" t="s">
        <v>39</v>
      </c>
      <c r="AO7" s="64" t="s">
        <v>40</v>
      </c>
      <c r="AP7" s="64"/>
      <c r="AQ7" s="64"/>
      <c r="AR7" s="63"/>
      <c r="AS7" s="65"/>
      <c r="AMI7" s="0"/>
      <c r="AMJ7" s="0"/>
    </row>
    <row r="8" customFormat="false" ht="13.9" hidden="false" customHeight="true" outlineLevel="0" collapsed="false">
      <c r="A8" s="66" t="n">
        <v>1</v>
      </c>
      <c r="B8" s="67"/>
      <c r="C8" s="68"/>
      <c r="D8" s="69"/>
      <c r="E8" s="70"/>
      <c r="F8" s="71"/>
      <c r="G8" s="69"/>
      <c r="H8" s="72"/>
      <c r="I8" s="72"/>
      <c r="J8" s="73"/>
      <c r="K8" s="74"/>
      <c r="L8" s="74"/>
      <c r="M8" s="75"/>
      <c r="N8" s="76"/>
      <c r="O8" s="77"/>
      <c r="P8" s="78"/>
      <c r="Q8" s="79"/>
      <c r="R8" s="80"/>
      <c r="S8" s="81"/>
      <c r="T8" s="82" t="n">
        <f aca="false">IFERROR(IF(N8="",0,IF(N8=0,0,IF(N8=1,1,""))),"-")</f>
        <v>0</v>
      </c>
      <c r="U8" s="83"/>
      <c r="V8" s="82" t="n">
        <f aca="false">IFERROR(IF(O8="",0,IF(O8=0,0,IF(O8=1,1,""))),"-")</f>
        <v>0</v>
      </c>
      <c r="W8" s="83"/>
      <c r="X8" s="82" t="n">
        <f aca="false">IFERROR(IF(P8="",0,IF(P8=0,0,IF(P8=1,1,""))),"-")</f>
        <v>0</v>
      </c>
      <c r="Y8" s="83"/>
      <c r="Z8" s="84" t="n">
        <f aca="false">IFERROR(IF(Q8="",0,IF(Q8=0,0,IF(Q8=1,1,""))),"-")</f>
        <v>0</v>
      </c>
      <c r="AA8" s="85"/>
      <c r="AB8" s="85"/>
      <c r="AC8" s="86" t="s">
        <v>41</v>
      </c>
      <c r="AD8" s="86"/>
      <c r="AE8" s="87"/>
      <c r="AF8" s="88" t="str">
        <f aca="false">IF(B8&lt;&gt;"",IF(J8&lt;&gt;"",5,7),"")</f>
        <v/>
      </c>
      <c r="AG8" s="88" t="str">
        <f aca="false">IF(OR(N8&lt;&gt;0,O8&lt;&gt;0,P8&lt;&gt;0,Q8&lt;&gt;0,R8&lt;&gt;0),(IF(AND(AO8&lt;&gt;0),SUM(AN8:AO8),"Vyber stravu")),"")</f>
        <v/>
      </c>
      <c r="AH8" s="88" t="n">
        <f aca="false">IF(AB8=1,SUM(S8+U8+W8+Y8+AA8)*9,SUM(S8+U8+W8+Y8+AA8)*14)</f>
        <v>0</v>
      </c>
      <c r="AI8" s="89" t="n">
        <f aca="false">IF(OR(N8=1,O8=1,P8=1,Q8=1,R8=1),2.5,0)</f>
        <v>0</v>
      </c>
      <c r="AJ8" s="90" t="n">
        <f aca="false">SUM(N8+O8+P8+Q8+R8)*3.5</f>
        <v>0</v>
      </c>
      <c r="AK8" s="91" t="n">
        <f aca="false">IF(AD8="Áno",AF8,SUM(AF8:AJ8))</f>
        <v>0</v>
      </c>
      <c r="AL8" s="92"/>
      <c r="AM8" s="93" t="n">
        <f aca="false">IF(K8&lt;&gt;"",1,0)</f>
        <v>0</v>
      </c>
      <c r="AN8" s="93" t="n">
        <f aca="false">IF(AM8=1,SUM(N8:R8)*13,SUM(N8:R8)*26)</f>
        <v>0</v>
      </c>
      <c r="AO8" s="94" t="n">
        <f aca="false">SUM((T8+V8+X8+Z8)*8)</f>
        <v>0</v>
      </c>
      <c r="AP8" s="94"/>
      <c r="AQ8" s="93"/>
      <c r="AR8" s="24"/>
    </row>
    <row r="9" customFormat="false" ht="13.7" hidden="false" customHeight="true" outlineLevel="0" collapsed="false">
      <c r="A9" s="95" t="n">
        <v>2</v>
      </c>
      <c r="B9" s="67"/>
      <c r="C9" s="68"/>
      <c r="D9" s="69"/>
      <c r="E9" s="70"/>
      <c r="F9" s="71"/>
      <c r="G9" s="69"/>
      <c r="H9" s="72"/>
      <c r="I9" s="72"/>
      <c r="J9" s="73"/>
      <c r="K9" s="74"/>
      <c r="L9" s="74"/>
      <c r="M9" s="96"/>
      <c r="N9" s="76"/>
      <c r="O9" s="77"/>
      <c r="P9" s="78"/>
      <c r="Q9" s="79"/>
      <c r="R9" s="80"/>
      <c r="S9" s="97"/>
      <c r="T9" s="82" t="n">
        <f aca="false">IFERROR(IF(N9="",0,IF(N9=0,0,IF(N9=1,1,""))),"-")</f>
        <v>0</v>
      </c>
      <c r="U9" s="83"/>
      <c r="V9" s="82" t="n">
        <f aca="false">IFERROR(IF(O9="",0,IF(O9=0,0,IF(O9=1,1,""))),"-")</f>
        <v>0</v>
      </c>
      <c r="W9" s="83"/>
      <c r="X9" s="82" t="n">
        <f aca="false">IFERROR(IF(P9="",0,IF(P9=0,0,IF(P9=1,1,""))),"-")</f>
        <v>0</v>
      </c>
      <c r="Y9" s="83"/>
      <c r="Z9" s="84" t="n">
        <f aca="false">IFERROR(IF(Q9="",0,IF(Q9=0,0,IF(Q9=1,1,""))),"-")</f>
        <v>0</v>
      </c>
      <c r="AA9" s="85"/>
      <c r="AB9" s="85"/>
      <c r="AC9" s="98" t="s">
        <v>41</v>
      </c>
      <c r="AD9" s="86"/>
      <c r="AE9" s="99"/>
      <c r="AF9" s="88" t="str">
        <f aca="false">IF(B9&lt;&gt;"",IF(J9&lt;&gt;"",5,7),"")</f>
        <v/>
      </c>
      <c r="AG9" s="88" t="str">
        <f aca="false">IF(OR(N9&lt;&gt;0,O9&lt;&gt;0,P9&lt;&gt;0,Q9&lt;&gt;0,R9&lt;&gt;0),(IF(AND(AO9&lt;&gt;0),SUM(AN9:AO9),"Vyber stravu")),"")</f>
        <v/>
      </c>
      <c r="AH9" s="88" t="n">
        <f aca="false">IF(AB9=1,SUM(S9+U9+W9+Y9+AA9)*9,SUM(S9+U9+W9+Y9+AA9)*14)</f>
        <v>0</v>
      </c>
      <c r="AI9" s="89" t="n">
        <f aca="false">IF(OR(N9=1,O9=1,P9=1,Q9=1,R9=1),2.5,0)</f>
        <v>0</v>
      </c>
      <c r="AJ9" s="90" t="n">
        <f aca="false">SUM(N9+O9+P9+Q9+R9)*3.5</f>
        <v>0</v>
      </c>
      <c r="AK9" s="91" t="n">
        <f aca="false">IF(AD9="Áno",AF9,SUM(AF9:AJ9))</f>
        <v>0</v>
      </c>
      <c r="AL9" s="92"/>
      <c r="AM9" s="93" t="n">
        <f aca="false">IF(K9&lt;&gt;"",1,0)</f>
        <v>0</v>
      </c>
      <c r="AN9" s="93" t="n">
        <f aca="false">IF(AM9=1,SUM(N9:R9)*13,SUM(N9:R9)*26)</f>
        <v>0</v>
      </c>
      <c r="AO9" s="94" t="n">
        <f aca="false">SUM((T9+V9+X9+Z9)*8)</f>
        <v>0</v>
      </c>
      <c r="AP9" s="94"/>
      <c r="AQ9" s="93"/>
      <c r="AR9" s="24"/>
    </row>
    <row r="10" customFormat="false" ht="12.8" hidden="false" customHeight="false" outlineLevel="0" collapsed="false">
      <c r="A10" s="95" t="n">
        <v>3</v>
      </c>
      <c r="B10" s="67"/>
      <c r="C10" s="68"/>
      <c r="D10" s="69"/>
      <c r="E10" s="70"/>
      <c r="F10" s="71"/>
      <c r="G10" s="69"/>
      <c r="H10" s="72"/>
      <c r="I10" s="72" t="s">
        <v>42</v>
      </c>
      <c r="J10" s="73"/>
      <c r="K10" s="74"/>
      <c r="L10" s="100"/>
      <c r="M10" s="75"/>
      <c r="N10" s="76"/>
      <c r="O10" s="77"/>
      <c r="P10" s="101"/>
      <c r="Q10" s="78"/>
      <c r="R10" s="102"/>
      <c r="S10" s="97"/>
      <c r="T10" s="82" t="n">
        <f aca="false">IFERROR(IF(N10="",0,IF(N10=0,0,IF(N10=1,1,""))),"-")</f>
        <v>0</v>
      </c>
      <c r="U10" s="85"/>
      <c r="V10" s="82" t="n">
        <f aca="false">IFERROR(IF(O10="",0,IF(O10=0,0,IF(O10=1,1,""))),"-")</f>
        <v>0</v>
      </c>
      <c r="W10" s="85"/>
      <c r="X10" s="82" t="n">
        <f aca="false">IFERROR(IF(P10="",0,IF(P10=0,0,IF(P10=1,1,""))),"-")</f>
        <v>0</v>
      </c>
      <c r="Y10" s="83"/>
      <c r="Z10" s="84" t="n">
        <f aca="false">IFERROR(IF(Q10="",0,IF(Q10=0,0,IF(Q10=1,1,""))),"-")</f>
        <v>0</v>
      </c>
      <c r="AA10" s="83"/>
      <c r="AB10" s="83"/>
      <c r="AC10" s="86" t="s">
        <v>41</v>
      </c>
      <c r="AD10" s="86"/>
      <c r="AE10" s="87"/>
      <c r="AF10" s="88" t="str">
        <f aca="false">IF(B10&lt;&gt;"",IF(J10&lt;&gt;"",5,7),"")</f>
        <v/>
      </c>
      <c r="AG10" s="88" t="str">
        <f aca="false">IF(OR(N10&lt;&gt;0,O10&lt;&gt;0,P10&lt;&gt;0,Q10&lt;&gt;0,R10&lt;&gt;0),(IF(AND(AO10&lt;&gt;0),SUM(AN10:AO10),"Vyber stravu")),"")</f>
        <v/>
      </c>
      <c r="AH10" s="88" t="n">
        <f aca="false">IF(AB10=1,SUM(S10+U10+W10+Y10+AA10)*9,SUM(S10+U10+W10+Y10+AA10)*14)</f>
        <v>0</v>
      </c>
      <c r="AI10" s="89" t="n">
        <f aca="false">IF(OR(N10=1,O10=1,P10=1,Q10=1,R10=1),2.5,0)</f>
        <v>0</v>
      </c>
      <c r="AJ10" s="90" t="n">
        <f aca="false">SUM(N10+O10+P10+Q10+R10)*3.5</f>
        <v>0</v>
      </c>
      <c r="AK10" s="91" t="n">
        <f aca="false">IF(AD10="Áno",AF10,SUM(AF10:AJ10))</f>
        <v>0</v>
      </c>
      <c r="AL10" s="92"/>
      <c r="AM10" s="93" t="n">
        <f aca="false">IF(K10&lt;&gt;"",1,0)</f>
        <v>0</v>
      </c>
      <c r="AN10" s="93" t="n">
        <f aca="false">IF(AM10=1,SUM(N10:R10)*13,SUM(N10:R10)*26)</f>
        <v>0</v>
      </c>
      <c r="AO10" s="94" t="n">
        <f aca="false">SUM((T10+V10+X10+Z10)*8)</f>
        <v>0</v>
      </c>
      <c r="AP10" s="94"/>
      <c r="AQ10" s="93"/>
      <c r="AR10" s="24"/>
    </row>
    <row r="11" customFormat="false" ht="12.8" hidden="false" customHeight="false" outlineLevel="0" collapsed="false">
      <c r="A11" s="95" t="n">
        <v>4</v>
      </c>
      <c r="B11" s="67"/>
      <c r="C11" s="68"/>
      <c r="D11" s="69"/>
      <c r="E11" s="70"/>
      <c r="F11" s="71"/>
      <c r="G11" s="69"/>
      <c r="H11" s="72"/>
      <c r="I11" s="72"/>
      <c r="J11" s="73"/>
      <c r="K11" s="74"/>
      <c r="L11" s="100"/>
      <c r="M11" s="75"/>
      <c r="N11" s="76"/>
      <c r="O11" s="77"/>
      <c r="P11" s="101"/>
      <c r="Q11" s="78"/>
      <c r="R11" s="102"/>
      <c r="S11" s="97"/>
      <c r="T11" s="82" t="n">
        <f aca="false">IFERROR(IF(N11="",0,IF(N11=0,0,IF(N11=1,1,""))),"-")</f>
        <v>0</v>
      </c>
      <c r="U11" s="85"/>
      <c r="V11" s="82" t="n">
        <f aca="false">IFERROR(IF(O11="",0,IF(O11=0,0,IF(O11=1,1,""))),"-")</f>
        <v>0</v>
      </c>
      <c r="W11" s="85"/>
      <c r="X11" s="82" t="n">
        <f aca="false">IFERROR(IF(P11="",0,IF(P11=0,0,IF(P11=1,1,""))),"-")</f>
        <v>0</v>
      </c>
      <c r="Y11" s="83"/>
      <c r="Z11" s="84" t="n">
        <f aca="false">IFERROR(IF(Q11="",0,IF(Q11=0,0,IF(Q11=1,1,""))),"-")</f>
        <v>0</v>
      </c>
      <c r="AA11" s="83"/>
      <c r="AB11" s="83"/>
      <c r="AC11" s="86" t="s">
        <v>41</v>
      </c>
      <c r="AD11" s="86"/>
      <c r="AE11" s="87"/>
      <c r="AF11" s="88" t="str">
        <f aca="false">IF(B11&lt;&gt;"",IF(J11&lt;&gt;"",5,7),"")</f>
        <v/>
      </c>
      <c r="AG11" s="88" t="str">
        <f aca="false">IF(OR(N11&lt;&gt;0,O11&lt;&gt;0,P11&lt;&gt;0,Q11&lt;&gt;0,R11&lt;&gt;0),(IF(AND(AO11&lt;&gt;0),SUM(AN11:AO11),"Vyber stravu")),"")</f>
        <v/>
      </c>
      <c r="AH11" s="88" t="n">
        <f aca="false">IF(AB11=1,SUM(S11+U11+W11+Y11+AA11)*9,SUM(S11+U11+W11+Y11+AA11)*14)</f>
        <v>0</v>
      </c>
      <c r="AI11" s="89" t="n">
        <f aca="false">IF(OR(N11=1,O11=1,P11=1,Q11=1,R11=1),2.5,0)</f>
        <v>0</v>
      </c>
      <c r="AJ11" s="90" t="n">
        <f aca="false">SUM(N11+O11+P11+Q11+R11)*3.5</f>
        <v>0</v>
      </c>
      <c r="AK11" s="91" t="n">
        <f aca="false">IF(AD11="Áno",AF11,SUM(AF11:AJ11))</f>
        <v>0</v>
      </c>
      <c r="AL11" s="92"/>
      <c r="AM11" s="93" t="n">
        <f aca="false">IF(K11&lt;&gt;"",1,0)</f>
        <v>0</v>
      </c>
      <c r="AN11" s="93" t="n">
        <f aca="false">IF(AM11=1,SUM(N11:R11)*13,SUM(N11:R11)*26)</f>
        <v>0</v>
      </c>
      <c r="AO11" s="94" t="n">
        <f aca="false">SUM((T11+V11+X11+Z11)*8)</f>
        <v>0</v>
      </c>
      <c r="AP11" s="94"/>
      <c r="AQ11" s="93"/>
      <c r="AR11" s="24"/>
    </row>
    <row r="12" customFormat="false" ht="12.8" hidden="false" customHeight="false" outlineLevel="0" collapsed="false">
      <c r="A12" s="103" t="n">
        <v>5</v>
      </c>
      <c r="B12" s="104"/>
      <c r="C12" s="105"/>
      <c r="D12" s="106"/>
      <c r="E12" s="107"/>
      <c r="F12" s="108"/>
      <c r="G12" s="106"/>
      <c r="H12" s="109"/>
      <c r="I12" s="109"/>
      <c r="J12" s="110"/>
      <c r="K12" s="111"/>
      <c r="L12" s="112"/>
      <c r="M12" s="113"/>
      <c r="N12" s="114"/>
      <c r="O12" s="115"/>
      <c r="P12" s="116"/>
      <c r="Q12" s="117"/>
      <c r="R12" s="102"/>
      <c r="S12" s="97"/>
      <c r="T12" s="118" t="n">
        <f aca="false">IFERROR(IF(N12="",0,IF(N12=0,0,IF(N12=1,1,""))),"-")</f>
        <v>0</v>
      </c>
      <c r="U12" s="85"/>
      <c r="V12" s="118" t="n">
        <f aca="false">IFERROR(IF(O12="",0,IF(O12=0,0,IF(O12=1,1,""))),"-")</f>
        <v>0</v>
      </c>
      <c r="W12" s="85"/>
      <c r="X12" s="118" t="n">
        <f aca="false">IFERROR(IF(P12="",0,IF(P12=0,0,IF(P12=1,1,""))),"-")</f>
        <v>0</v>
      </c>
      <c r="Y12" s="119"/>
      <c r="Z12" s="118" t="n">
        <f aca="false">IFERROR(IF(Q12="",0,IF(Q12=0,0,IF(Q12=1,1,""))),"-")</f>
        <v>0</v>
      </c>
      <c r="AA12" s="119"/>
      <c r="AB12" s="119"/>
      <c r="AC12" s="120" t="s">
        <v>41</v>
      </c>
      <c r="AD12" s="120"/>
      <c r="AE12" s="121"/>
      <c r="AF12" s="88" t="str">
        <f aca="false">IF(B12&lt;&gt;"",IF(J12&lt;&gt;"",5,7),"")</f>
        <v/>
      </c>
      <c r="AG12" s="88" t="str">
        <f aca="false">IF(OR(N12&lt;&gt;0,O12&lt;&gt;0,P12&lt;&gt;0,Q12&lt;&gt;0,R12&lt;&gt;0),(IF(AND(AO12&lt;&gt;0),SUM(AN12:AO12),"Vyber stravu")),"")</f>
        <v/>
      </c>
      <c r="AH12" s="88" t="n">
        <f aca="false">IF(AB12=1,SUM(S12+U12+W12+Y12+AA12)*9,SUM(S12+U12+W12+Y12+AA12)*14)</f>
        <v>0</v>
      </c>
      <c r="AI12" s="89" t="n">
        <f aca="false">IF(OR(N12=1,O12=1,P12=1,Q12=1,R12=1),2.5,0)</f>
        <v>0</v>
      </c>
      <c r="AJ12" s="90" t="n">
        <f aca="false">SUM(N12+O12+P12+Q12+R12)*3.5</f>
        <v>0</v>
      </c>
      <c r="AK12" s="91" t="n">
        <f aca="false">IF(AD12="Áno",AF12,SUM(AF12:AJ12))</f>
        <v>0</v>
      </c>
      <c r="AL12" s="92"/>
      <c r="AM12" s="93" t="n">
        <f aca="false">IF(K12&lt;&gt;"",1,0)</f>
        <v>0</v>
      </c>
      <c r="AN12" s="93" t="n">
        <f aca="false">IF(AM12=1,SUM(N12:R12)*13,SUM(N12:R12)*26)</f>
        <v>0</v>
      </c>
      <c r="AO12" s="94" t="n">
        <f aca="false">SUM((T12+V12+X12+Z12)*8)</f>
        <v>0</v>
      </c>
      <c r="AP12" s="94"/>
      <c r="AQ12" s="93"/>
      <c r="AR12" s="24"/>
    </row>
    <row r="13" customFormat="false" ht="24" hidden="false" customHeight="true" outlineLevel="0" collapsed="false">
      <c r="A13" s="40"/>
      <c r="B13" s="122"/>
      <c r="C13" s="123" t="s">
        <v>43</v>
      </c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4"/>
      <c r="Y13" s="125"/>
      <c r="Z13" s="124"/>
      <c r="AA13" s="125"/>
      <c r="AB13" s="125"/>
      <c r="AC13" s="126"/>
      <c r="AE13" s="127"/>
      <c r="AF13" s="93" t="str">
        <f aca="false">IF(B13&lt;&gt;"",IF(J13&lt;&gt;"",20,25),"")</f>
        <v/>
      </c>
      <c r="AG13" s="94" t="str">
        <f aca="false">IF(OR(N13&lt;&gt;0,O13&lt;&gt;0,P13&lt;&gt;0,Q13&lt;&gt;0,R13&lt;&gt;0),(IF(AND(AO13&lt;&gt;0),SUM(AN13:AO13),"Vyber stravu")),"")</f>
        <v/>
      </c>
      <c r="AH13" s="94" t="n">
        <f aca="false">IF(AB13=1,SUM(S13+U13+W13+Y13+AA13)*9,SUM(S13+U13+W13+Y13+AA13)*14)</f>
        <v>0</v>
      </c>
      <c r="AI13" s="93" t="n">
        <f aca="false">IF(OR(N13=1,O13=1,P13=1,Q13=1,R13=1),2.5,0)</f>
        <v>0</v>
      </c>
      <c r="AJ13" s="93" t="n">
        <f aca="false">SUM(N13+O13+P13+Q13+R13)*2</f>
        <v>0</v>
      </c>
      <c r="AN13" s="93"/>
      <c r="AO13" s="94"/>
      <c r="AP13" s="94"/>
      <c r="AQ13" s="93"/>
      <c r="AR13" s="93"/>
    </row>
    <row r="14" customFormat="false" ht="24" hidden="false" customHeight="true" outlineLevel="0" collapsed="false">
      <c r="A14" s="40"/>
      <c r="B14" s="126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6"/>
      <c r="Y14" s="126"/>
      <c r="Z14" s="126"/>
      <c r="AA14" s="126"/>
      <c r="AB14" s="126"/>
      <c r="AC14" s="126"/>
      <c r="AE14" s="127"/>
      <c r="AF14" s="93" t="str">
        <f aca="false">IF(B14&lt;&gt;"",IF(J14&lt;&gt;"",20,25),"")</f>
        <v/>
      </c>
      <c r="AG14" s="94" t="str">
        <f aca="false">IF(OR(N14&lt;&gt;0,O14&lt;&gt;0,P14&lt;&gt;0,Q14&lt;&gt;0,R14&lt;&gt;0),(IF(AND(AO14&lt;&gt;0),SUM(AN14:AO14),"Vyber stravu")),"")</f>
        <v/>
      </c>
      <c r="AH14" s="94" t="n">
        <f aca="false">IF(AB14=1,SUM(S14+U14+W14+Y14+AA14)*9,SUM(S14+U14+W14+Y14+AA14)*14)</f>
        <v>0</v>
      </c>
      <c r="AI14" s="93" t="n">
        <f aca="false">IF(OR(N14=1,O14=1,P14=1,Q14=1,R14=1),2.5,0)</f>
        <v>0</v>
      </c>
      <c r="AJ14" s="93" t="n">
        <f aca="false">SUM(N14+O14+P14+Q14+R14)*2</f>
        <v>0</v>
      </c>
      <c r="AN14" s="93"/>
      <c r="AO14" s="94"/>
      <c r="AP14" s="94"/>
      <c r="AQ14" s="93"/>
      <c r="AR14" s="93"/>
    </row>
    <row r="15" customFormat="false" ht="12.8" hidden="false" customHeight="false" outlineLevel="0" collapsed="false">
      <c r="A15" s="40"/>
      <c r="B15" s="128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9"/>
      <c r="Y15" s="125"/>
      <c r="Z15" s="125"/>
      <c r="AA15" s="125"/>
      <c r="AB15" s="125"/>
      <c r="AC15" s="126"/>
      <c r="AE15" s="127"/>
      <c r="AF15" s="93" t="str">
        <f aca="false">IF(B15&lt;&gt;"",IF(J15&lt;&gt;"",20,25),"")</f>
        <v/>
      </c>
      <c r="AG15" s="94" t="str">
        <f aca="false">IF(OR(N15&lt;&gt;0,O15&lt;&gt;0,P15&lt;&gt;0,Q15&lt;&gt;0,R15&lt;&gt;0),(IF(AND(AO15&lt;&gt;0),SUM(AN15:AO15),"Vyber stravu")),"")</f>
        <v/>
      </c>
      <c r="AH15" s="94" t="n">
        <f aca="false">IF(AB15=1,SUM(S15+U15+W15+Y15+AA15)*9,SUM(S15+U15+W15+Y15+AA15)*14)</f>
        <v>0</v>
      </c>
      <c r="AI15" s="93" t="n">
        <f aca="false">IF(OR(N15=1,O15=1,P15=1,Q15=1,R15=1),2.5,0)</f>
        <v>0</v>
      </c>
      <c r="AJ15" s="93" t="n">
        <f aca="false">SUM(N15+O15+P15+Q15+R15)*2</f>
        <v>0</v>
      </c>
      <c r="AN15" s="93"/>
      <c r="AO15" s="94"/>
      <c r="AP15" s="94"/>
      <c r="AQ15" s="93"/>
      <c r="AR15" s="93"/>
    </row>
    <row r="16" customFormat="false" ht="12.8" hidden="false" customHeight="false" outlineLevel="0" collapsed="false">
      <c r="A16" s="40"/>
      <c r="B16" s="128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9"/>
      <c r="Y16" s="125"/>
      <c r="Z16" s="125"/>
      <c r="AA16" s="125"/>
      <c r="AB16" s="125"/>
      <c r="AC16" s="126"/>
      <c r="AE16" s="127"/>
      <c r="AF16" s="93" t="str">
        <f aca="false">IF(B16&lt;&gt;"",IF(J16&lt;&gt;"",20,25),"")</f>
        <v/>
      </c>
      <c r="AG16" s="94" t="str">
        <f aca="false">IF(OR(N16&lt;&gt;0,O16&lt;&gt;0,P16&lt;&gt;0,Q16&lt;&gt;0,R16&lt;&gt;0),(IF(AND(AO16&lt;&gt;0),SUM(AN16:AO16),"Vyber stravu")),"")</f>
        <v/>
      </c>
      <c r="AH16" s="94" t="n">
        <f aca="false">IF(AB16=1,SUM(S16+U16+W16+Y16+AA16)*9,SUM(S16+U16+W16+Y16+AA16)*14)</f>
        <v>0</v>
      </c>
      <c r="AI16" s="93" t="n">
        <f aca="false">IF(OR(N16=1,O16=1,P16=1,Q16=1,R16=1),2.5,0)</f>
        <v>0</v>
      </c>
      <c r="AJ16" s="93" t="n">
        <f aca="false">SUM(N16+O16+P16+Q16+R16)*2</f>
        <v>0</v>
      </c>
      <c r="AN16" s="93"/>
      <c r="AO16" s="94"/>
      <c r="AP16" s="94"/>
      <c r="AQ16" s="93"/>
      <c r="AR16" s="93"/>
    </row>
    <row r="17" customFormat="false" ht="12.8" hidden="false" customHeight="false" outlineLevel="0" collapsed="false">
      <c r="A17" s="40"/>
      <c r="B17" s="128"/>
      <c r="C17" s="127"/>
      <c r="D17" s="130"/>
      <c r="E17" s="131"/>
      <c r="F17" s="131"/>
      <c r="G17" s="131"/>
      <c r="H17" s="132"/>
      <c r="I17" s="132"/>
      <c r="J17" s="2"/>
      <c r="K17" s="133"/>
      <c r="L17" s="133"/>
      <c r="M17" s="134"/>
      <c r="N17" s="135"/>
      <c r="O17" s="136"/>
      <c r="P17" s="136"/>
      <c r="Q17" s="136"/>
      <c r="R17" s="136"/>
      <c r="S17" s="136"/>
      <c r="T17" s="136"/>
      <c r="U17" s="125"/>
      <c r="V17" s="125"/>
      <c r="W17" s="125"/>
      <c r="X17" s="125"/>
      <c r="Y17" s="125"/>
      <c r="Z17" s="125"/>
      <c r="AA17" s="125"/>
      <c r="AB17" s="125"/>
      <c r="AC17" s="126"/>
      <c r="AE17" s="127"/>
      <c r="AF17" s="93" t="str">
        <f aca="false">IF(B17&lt;&gt;"",IF(J17&lt;&gt;"",20,25),"")</f>
        <v/>
      </c>
      <c r="AG17" s="94" t="str">
        <f aca="false">IF(OR(N17&lt;&gt;0,O17&lt;&gt;0,P17&lt;&gt;0,Q17&lt;&gt;0,R17&lt;&gt;0),(IF(AND(AO17&lt;&gt;0),SUM(AN17:AO17),"Vyber stravu")),"")</f>
        <v/>
      </c>
      <c r="AH17" s="94" t="n">
        <f aca="false">IF(AB17=1,SUM(S17+U17+W17+Y17+AA17)*9,SUM(S17+U17+W17+Y17+AA17)*14)</f>
        <v>0</v>
      </c>
      <c r="AI17" s="93" t="n">
        <f aca="false">IF(OR(N17=1,O17=1,P17=1,Q17=1,R17=1),2.5,0)</f>
        <v>0</v>
      </c>
      <c r="AJ17" s="93" t="n">
        <f aca="false">SUM(N17+O17+P17+Q17+R17)*2</f>
        <v>0</v>
      </c>
      <c r="AN17" s="93"/>
      <c r="AO17" s="94"/>
      <c r="AP17" s="94"/>
      <c r="AQ17" s="93"/>
      <c r="AR17" s="93"/>
    </row>
    <row r="18" customFormat="false" ht="12.8" hidden="false" customHeight="false" outlineLevel="0" collapsed="false">
      <c r="A18" s="40"/>
      <c r="B18" s="128"/>
      <c r="C18" s="127"/>
      <c r="D18" s="130"/>
      <c r="E18" s="131"/>
      <c r="F18" s="131"/>
      <c r="G18" s="131"/>
      <c r="H18" s="132"/>
      <c r="I18" s="132"/>
      <c r="J18" s="2"/>
      <c r="K18" s="133"/>
      <c r="L18" s="133"/>
      <c r="M18" s="134"/>
      <c r="N18" s="135"/>
      <c r="O18" s="136"/>
      <c r="P18" s="136"/>
      <c r="Q18" s="136"/>
      <c r="R18" s="136"/>
      <c r="S18" s="136"/>
      <c r="T18" s="136"/>
      <c r="U18" s="125"/>
      <c r="V18" s="125"/>
      <c r="W18" s="125"/>
      <c r="X18" s="125"/>
      <c r="Y18" s="125"/>
      <c r="Z18" s="125"/>
      <c r="AA18" s="125"/>
      <c r="AB18" s="125"/>
      <c r="AC18" s="126"/>
      <c r="AE18" s="127"/>
      <c r="AF18" s="93" t="str">
        <f aca="false">IF(B18&lt;&gt;"",IF(J18&lt;&gt;"",20,25),"")</f>
        <v/>
      </c>
      <c r="AG18" s="94" t="str">
        <f aca="false">IF(OR(N18&lt;&gt;0,O18&lt;&gt;0,P18&lt;&gt;0,Q18&lt;&gt;0,R18&lt;&gt;0),(IF(AND(AO18&lt;&gt;0),SUM(AN18:AO18),"Vyber stravu")),"")</f>
        <v/>
      </c>
      <c r="AH18" s="94" t="n">
        <f aca="false">IF(AB18=1,SUM(S18+U18+W18+Y18+AA18)*9,SUM(S18+U18+W18+Y18+AA18)*14)</f>
        <v>0</v>
      </c>
      <c r="AI18" s="93" t="n">
        <f aca="false">IF(OR(N18=1,O18=1,P18=1,Q18=1,R18=1),2.5,0)</f>
        <v>0</v>
      </c>
      <c r="AJ18" s="93" t="n">
        <f aca="false">SUM(N18+O18+P18+Q18+R18)*2</f>
        <v>0</v>
      </c>
      <c r="AN18" s="93"/>
      <c r="AO18" s="94"/>
      <c r="AP18" s="94"/>
      <c r="AQ18" s="93"/>
      <c r="AR18" s="93"/>
    </row>
    <row r="19" customFormat="false" ht="12.8" hidden="false" customHeight="false" outlineLevel="0" collapsed="false">
      <c r="A19" s="137" t="n">
        <v>1</v>
      </c>
      <c r="B19" s="138" t="s">
        <v>44</v>
      </c>
      <c r="C19" s="139" t="s">
        <v>45</v>
      </c>
      <c r="D19" s="140" t="n">
        <v>27923</v>
      </c>
      <c r="E19" s="141" t="s">
        <v>46</v>
      </c>
      <c r="F19" s="142" t="s">
        <v>47</v>
      </c>
      <c r="G19" s="141" t="s">
        <v>48</v>
      </c>
      <c r="H19" s="141" t="s">
        <v>49</v>
      </c>
      <c r="I19" s="141"/>
      <c r="J19" s="143"/>
      <c r="K19" s="144"/>
      <c r="L19" s="143" t="s">
        <v>50</v>
      </c>
      <c r="M19" s="145"/>
      <c r="N19" s="146" t="n">
        <v>0</v>
      </c>
      <c r="O19" s="147" t="n">
        <v>0</v>
      </c>
      <c r="P19" s="148" t="n">
        <v>1</v>
      </c>
      <c r="Q19" s="149" t="n">
        <v>1</v>
      </c>
      <c r="R19" s="150" t="n">
        <v>0</v>
      </c>
      <c r="S19" s="151" t="n">
        <v>0</v>
      </c>
      <c r="T19" s="152" t="n">
        <v>0</v>
      </c>
      <c r="U19" s="152" t="n">
        <v>1</v>
      </c>
      <c r="V19" s="153" t="n">
        <v>0</v>
      </c>
      <c r="W19" s="154" t="n">
        <v>1</v>
      </c>
      <c r="X19" s="153" t="n">
        <v>0</v>
      </c>
      <c r="Y19" s="154" t="n">
        <v>0</v>
      </c>
      <c r="Z19" s="155" t="n">
        <v>1</v>
      </c>
      <c r="AA19" s="156" t="n">
        <v>0</v>
      </c>
      <c r="AB19" s="156" t="n">
        <v>1</v>
      </c>
      <c r="AC19" s="157" t="s">
        <v>51</v>
      </c>
      <c r="AD19" s="157" t="s">
        <v>52</v>
      </c>
      <c r="AE19" s="158" t="s">
        <v>53</v>
      </c>
      <c r="AF19" s="159" t="n">
        <v>7</v>
      </c>
      <c r="AG19" s="160" t="n">
        <f aca="false">IF(OR(N19&lt;&gt;0,O19&lt;&gt;0,P19&lt;&gt;0,Q19&lt;&gt;0,R19&lt;&gt;0),(IF(AND(AO19&lt;&gt;0),SUM(AN19:AO19),"Vyber stravu")),"")</f>
        <v>52</v>
      </c>
      <c r="AH19" s="160" t="n">
        <f aca="false">IF(AB19=1,SUM(S19+U19+W19+Y19+AA19)*9,SUM(S19+U19+W19+Y19+AA19)*14)</f>
        <v>18</v>
      </c>
      <c r="AI19" s="161" t="n">
        <f aca="false">IF(OR(N19=1,O19=1,P19=1,Q19=1,R19=1),2.5,0)</f>
        <v>2.5</v>
      </c>
      <c r="AJ19" s="162" t="n">
        <f aca="false">SUM(N19+O19+P19+Q19+R19)*3.5</f>
        <v>7</v>
      </c>
      <c r="AK19" s="163" t="n">
        <f aca="false">IF(AD19="Áno",AF19,SUM(AF19:AJ19))</f>
        <v>7</v>
      </c>
      <c r="AL19" s="94"/>
      <c r="AM19" s="93" t="n">
        <f aca="false">IF(K19&lt;&gt;"",1,0)</f>
        <v>0</v>
      </c>
      <c r="AN19" s="93" t="n">
        <f aca="false">IF(AM19=1,O19*10+IF((O19=1),P19*8,P19*10)+IF((P19=1),Q19*8,Q19*10)+IF((Q19=1),R19*8,R19*10),O19*17+IF((O19=1),P19*15,P19*17)+IF((P19=1),Q19*15,Q19*17)+IF((Q19=1),R19*15,R19*17))</f>
        <v>32</v>
      </c>
      <c r="AO19" s="94" t="n">
        <f aca="false">SUM((V19+X19+Z19)*6,(T19+W19+Y19+AA19)*14)</f>
        <v>20</v>
      </c>
      <c r="AP19" s="94"/>
      <c r="AQ19" s="93"/>
      <c r="AR19" s="93"/>
    </row>
    <row r="20" customFormat="false" ht="12.8" hidden="false" customHeight="false" outlineLevel="0" collapsed="false">
      <c r="A20" s="164" t="n">
        <v>2</v>
      </c>
      <c r="B20" s="165" t="s">
        <v>54</v>
      </c>
      <c r="C20" s="166" t="s">
        <v>55</v>
      </c>
      <c r="D20" s="167" t="n">
        <v>36617</v>
      </c>
      <c r="E20" s="168" t="s">
        <v>56</v>
      </c>
      <c r="F20" s="168"/>
      <c r="G20" s="168" t="s">
        <v>57</v>
      </c>
      <c r="H20" s="168" t="s">
        <v>58</v>
      </c>
      <c r="I20" s="168"/>
      <c r="J20" s="169" t="n">
        <v>98245</v>
      </c>
      <c r="K20" s="169" t="n">
        <v>12345678</v>
      </c>
      <c r="L20" s="170" t="s">
        <v>59</v>
      </c>
      <c r="M20" s="171"/>
      <c r="N20" s="172" t="n">
        <v>0</v>
      </c>
      <c r="O20" s="173" t="n">
        <v>1</v>
      </c>
      <c r="P20" s="174" t="n">
        <v>1</v>
      </c>
      <c r="Q20" s="175" t="n">
        <v>1</v>
      </c>
      <c r="R20" s="176" t="n">
        <v>0</v>
      </c>
      <c r="S20" s="177" t="n">
        <v>0</v>
      </c>
      <c r="T20" s="178" t="n">
        <v>1</v>
      </c>
      <c r="U20" s="178"/>
      <c r="V20" s="179" t="n">
        <v>0</v>
      </c>
      <c r="W20" s="180" t="n">
        <v>1</v>
      </c>
      <c r="X20" s="179" t="n">
        <v>0</v>
      </c>
      <c r="Y20" s="180" t="n">
        <v>1</v>
      </c>
      <c r="Z20" s="181" t="n">
        <v>0</v>
      </c>
      <c r="AA20" s="182" t="n">
        <v>0</v>
      </c>
      <c r="AB20" s="182"/>
      <c r="AC20" s="183" t="s">
        <v>60</v>
      </c>
      <c r="AD20" s="183"/>
      <c r="AE20" s="184"/>
      <c r="AF20" s="185" t="n">
        <v>5</v>
      </c>
      <c r="AG20" s="186" t="n">
        <f aca="false">IF(OR(N20&lt;&gt;0,O20&lt;&gt;0,P20&lt;&gt;0,Q20&lt;&gt;0,R20&lt;&gt;0),(IF(AND(AO20&lt;&gt;0),SUM(AN20:AO20),"Vyber stravu")),"")</f>
        <v>68</v>
      </c>
      <c r="AH20" s="187" t="n">
        <f aca="false">IF(AB20=1,SUM(S20+U20+W20+Y20+AA20)*9,SUM(S20+U20+W20+Y20+AA20)*14)</f>
        <v>28</v>
      </c>
      <c r="AI20" s="188" t="n">
        <f aca="false">IF(OR(N20=1,O20=1,P20=1,Q20=1,R20=1),2.5,0)</f>
        <v>2.5</v>
      </c>
      <c r="AJ20" s="189" t="n">
        <f aca="false">SUM(N20+O20+P20+Q20+R20)*3.5</f>
        <v>10.5</v>
      </c>
      <c r="AK20" s="190" t="n">
        <f aca="false">IF(AD20="Áno",AF20,SUM(AF20:AJ20))</f>
        <v>114</v>
      </c>
      <c r="AL20" s="94"/>
      <c r="AM20" s="93" t="n">
        <f aca="false">IF(K20&lt;&gt;"",1,0)</f>
        <v>1</v>
      </c>
      <c r="AN20" s="93" t="n">
        <f aca="false">IF(AM20=1,O20*10+IF((O20=1),P20*8,P20*10)+IF((P20=1),Q20*8,Q20*10)+IF((Q20=1),R20*8,R20*10),O20*17+IF((O20=1),P20*15,P20*17)+IF((P20=1),Q20*15,Q20*17)+IF((Q20=1),R20*15,R20*17))</f>
        <v>26</v>
      </c>
      <c r="AO20" s="94" t="n">
        <f aca="false">SUM((V20+X20+Z20)*6,(T20+W20+Y20+AA20)*14)</f>
        <v>42</v>
      </c>
      <c r="AP20" s="94"/>
      <c r="AQ20" s="93"/>
      <c r="AR20" s="93"/>
    </row>
    <row r="21" customFormat="false" ht="12.8" hidden="false" customHeight="false" outlineLevel="0" collapsed="false">
      <c r="A21" s="191"/>
      <c r="B21" s="40"/>
      <c r="D21" s="192"/>
      <c r="E21" s="192"/>
      <c r="F21" s="192"/>
      <c r="G21" s="192"/>
      <c r="H21" s="192"/>
      <c r="I21" s="192"/>
      <c r="J21" s="2"/>
      <c r="K21" s="3"/>
      <c r="L21" s="3"/>
      <c r="Q21" s="1"/>
      <c r="R21" s="1"/>
      <c r="S21" s="1"/>
      <c r="T21" s="1"/>
      <c r="AF21" s="193"/>
      <c r="AG21" s="193"/>
      <c r="AH21" s="193"/>
      <c r="AI21" s="193"/>
      <c r="AJ21" s="193"/>
      <c r="AK21" s="194"/>
      <c r="AL21" s="93"/>
      <c r="AM21" s="93"/>
      <c r="AN21" s="93"/>
      <c r="AO21" s="93"/>
      <c r="AP21" s="93"/>
      <c r="AQ21" s="93"/>
      <c r="AR21" s="93"/>
    </row>
    <row r="22" customFormat="false" ht="15" hidden="false" customHeight="true" outlineLevel="0" collapsed="false">
      <c r="A22" s="195"/>
      <c r="B22" s="196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AC22" s="198"/>
      <c r="AD22" s="198"/>
      <c r="AK22" s="199"/>
    </row>
  </sheetData>
  <sheetProtection sheet="true" password="decd" objects="true" scenarios="true"/>
  <mergeCells count="29">
    <mergeCell ref="AF2:AG2"/>
    <mergeCell ref="A5:A7"/>
    <mergeCell ref="B5:B7"/>
    <mergeCell ref="C5:C7"/>
    <mergeCell ref="D5:D7"/>
    <mergeCell ref="E5:G5"/>
    <mergeCell ref="H5:I5"/>
    <mergeCell ref="J5:J7"/>
    <mergeCell ref="K5:K7"/>
    <mergeCell ref="L5:L7"/>
    <mergeCell ref="N5:R6"/>
    <mergeCell ref="S5:AA5"/>
    <mergeCell ref="AB5:AB7"/>
    <mergeCell ref="AC5:AC7"/>
    <mergeCell ref="AD5:AD7"/>
    <mergeCell ref="AE5:AE7"/>
    <mergeCell ref="AF5:AK6"/>
    <mergeCell ref="E6:E7"/>
    <mergeCell ref="F6:F7"/>
    <mergeCell ref="G6:G7"/>
    <mergeCell ref="M6:M7"/>
    <mergeCell ref="T6:U6"/>
    <mergeCell ref="V6:W6"/>
    <mergeCell ref="X6:Y6"/>
    <mergeCell ref="Z6:AA6"/>
    <mergeCell ref="C13:W16"/>
    <mergeCell ref="T19:U19"/>
    <mergeCell ref="T20:U20"/>
    <mergeCell ref="C22:W36"/>
  </mergeCells>
  <dataValidations count="15">
    <dataValidation allowBlank="true" error="Zadajte 0 (nie) alebo 1 (áno)." errorTitle="Stravovanie" operator="between" prompt="Zadajte 0 (nie) alebo 1 (áno)." promptTitle="Stravovanie" showDropDown="false" showErrorMessage="true" showInputMessage="true" sqref="U13:W16 X16:AB16 U19:AB20" type="whole">
      <formula1>0</formula1>
      <formula2>1</formula2>
    </dataValidation>
    <dataValidation allowBlank="true" error="Zadaj 0 (nie) alebo 1 (áno)." errorTitle="Ubytovanie" operator="between" prompt="Zadaj 0 (nie) alebo 1 (áno)." promptTitle="Ubytovanie" showDropDown="false" showErrorMessage="true" showInputMessage="true" sqref="N8:R12 O13:T16 O19:T20" type="whole">
      <formula1>0</formula1>
      <formula2>1</formula2>
    </dataValidation>
    <dataValidation allowBlank="true" error="Zadajte 0 (nie) alebo 1 (áno)." errorTitle="Stravovanie" operator="between" showDropDown="false" showErrorMessage="true" showInputMessage="false" sqref="X13:AC15 B14:C14" type="whole">
      <formula1>0</formula1>
      <formula2>1</formula2>
    </dataValidation>
    <dataValidation allowBlank="true" operator="lessThan" showDropDown="false" showErrorMessage="true" showInputMessage="false" sqref="E8:J12 L10:L12 E13:I20" type="none">
      <formula1>0</formula1>
      <formula2>0</formula2>
    </dataValidation>
    <dataValidation allowBlank="true" operator="lessThan" showDropDown="false" showErrorMessage="true" showInputMessage="false" sqref="B8:C13 B15:C20" type="textLength">
      <formula1>20</formula1>
      <formula2>0</formula2>
    </dataValidation>
    <dataValidation allowBlank="true" error="Zadaj 0 (nie) alebo 1 (áno)." errorTitle="Stravovanie" operator="between" prompt="Zadaj 0 (nie) alebo 1 (áno).&#10;Večera v stredu&#10;Raňajky vo štvrtok" promptTitle="Stravovanie" showDropDown="false" showErrorMessage="true" showInputMessage="true" sqref="S8:S12" type="whole">
      <formula1>0</formula1>
      <formula2>1</formula2>
    </dataValidation>
    <dataValidation allowBlank="true" error="Zadaj 0 (nie) alebo 1 (áno)." errorTitle="Stravovanie" operator="between" prompt="Zadaj 0 (nie) alebo 1 (áno).&#10;Večera vo štvrtok&#10;Raňajky v piatok" promptTitle="Stravovanie" showDropDown="false" showErrorMessage="true" showInputMessage="true" sqref="U8:U12" type="whole">
      <formula1>0</formula1>
      <formula2>1</formula2>
    </dataValidation>
    <dataValidation allowBlank="true" error="Zadaj 0 (nie) alebo 1 (áno)." errorTitle="Stravovanie" operator="between" prompt="Zadaj 0 (nie) alebo 1 (áno).&#10;Večera v piatok&#10;Raňajky v sobotu" promptTitle="Stravovanie" showDropDown="false" showErrorMessage="true" showInputMessage="true" sqref="W8:W12" type="whole">
      <formula1>0</formula1>
      <formula2>1</formula2>
    </dataValidation>
    <dataValidation allowBlank="true" error="Zadaj 0 (nie) alebo 1 (áno)." errorTitle="Stravovanie" operator="between" prompt="Zadaj 0 (nie) alebo 1 (áno).&#10;Večera v sobotu&#10;Raňajky v nedeľu" promptTitle="Stravovanie" showDropDown="false" showErrorMessage="true" showInputMessage="true" sqref="Y8:Y12 AA12" type="whole">
      <formula1>0</formula1>
      <formula2>1</formula2>
    </dataValidation>
    <dataValidation allowBlank="true" error="Zadaj 0 (nie) alebo 1 (áno)." errorTitle="Stravovanie" operator="between" prompt="Zadaj 0 (nie) alebo 1 (áno).&#10;Večera v nedeľu&#10;Raňajky v pondelok" promptTitle="Stravovanie" showDropDown="false" showErrorMessage="true" showInputMessage="true" sqref="AA8:AA11" type="whole">
      <formula1>0</formula1>
      <formula2>1</formula2>
    </dataValidation>
    <dataValidation allowBlank="true" operator="between" showDropDown="false" showErrorMessage="true" showInputMessage="false" sqref="AC8:AC12" type="list">
      <formula1>"Súhlasím,Nesúhlasím"</formula1>
      <formula2>0</formula2>
    </dataValidation>
    <dataValidation allowBlank="true" operator="between" showDropDown="false" showErrorMessage="true" showInputMessage="false" sqref="T8:T12 V8:V12 X8:X12 Z8:Z12" type="none">
      <formula1>0</formula1>
      <formula2>0</formula2>
    </dataValidation>
    <dataValidation allowBlank="true" error="Zadaj 0 (nie) alebo 1 (áno)." errorTitle="Stravovanie" operator="between" prompt="Zadaj 0 (nechcem polvečere) alebo 1 (chcem polvečere).&#10;" promptTitle="Stravovanie" showDropDown="false" showErrorMessage="true" showInputMessage="true" sqref="AB8:AB12" type="whole">
      <formula1>0</formula1>
      <formula2>1</formula2>
    </dataValidation>
    <dataValidation allowBlank="true" operator="between" showDropDown="false" showErrorMessage="true" showInputMessage="false" sqref="AD8:AD12" type="list">
      <formula1>"Áno,Nie"</formula1>
      <formula2>1</formula2>
    </dataValidation>
    <dataValidation allowBlank="true" operator="equal" showDropDown="false" showErrorMessage="true" showInputMessage="false" sqref="AD19:AD20" type="list">
      <formula1>"Áno,Nie"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" footer="0.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&amp;CZELENÉ PLESO</oddHeader>
    <oddFooter>&amp;C&amp;D&amp;R&amp;"Calibri,Regular" Essity Internal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LibreOffice/5.4.1.2$Windows_x86 LibreOffice_project/ea7cb86e6eeb2bf3a5af73a8f7777ac570321527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2011-06-27T09:33:49Z</dcterms:created>
  <dc:creator>Ján Guniš</dc:creator>
  <dc:description/>
  <dc:language>sk-SK</dc:language>
  <cp:lastModifiedBy/>
  <dcterms:modified xsi:type="dcterms:W3CDTF">2025-07-12T20:17:30Z</dcterms:modified>
  <cp:revision>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MSIP_Label_4c8d6ef0-491d-4f17-aead-12ed260929f1_ActionId">
    <vt:lpwstr>329f6293-769c-4b9d-bdc2-27adea62b848</vt:lpwstr>
  </property>
  <property fmtid="{D5CDD505-2E9C-101B-9397-08002B2CF9AE}" pid="7" name="MSIP_Label_4c8d6ef0-491d-4f17-aead-12ed260929f1_ContentBits">
    <vt:lpwstr>2</vt:lpwstr>
  </property>
  <property fmtid="{D5CDD505-2E9C-101B-9397-08002B2CF9AE}" pid="8" name="MSIP_Label_4c8d6ef0-491d-4f17-aead-12ed260929f1_Enabled">
    <vt:lpwstr>true</vt:lpwstr>
  </property>
  <property fmtid="{D5CDD505-2E9C-101B-9397-08002B2CF9AE}" pid="9" name="MSIP_Label_4c8d6ef0-491d-4f17-aead-12ed260929f1_Method">
    <vt:lpwstr>Standard</vt:lpwstr>
  </property>
  <property fmtid="{D5CDD505-2E9C-101B-9397-08002B2CF9AE}" pid="10" name="MSIP_Label_4c8d6ef0-491d-4f17-aead-12ed260929f1_Name">
    <vt:lpwstr>Internal</vt:lpwstr>
  </property>
  <property fmtid="{D5CDD505-2E9C-101B-9397-08002B2CF9AE}" pid="11" name="MSIP_Label_4c8d6ef0-491d-4f17-aead-12ed260929f1_SetDate">
    <vt:lpwstr>2023-09-06T18:03:48Z</vt:lpwstr>
  </property>
  <property fmtid="{D5CDD505-2E9C-101B-9397-08002B2CF9AE}" pid="12" name="MSIP_Label_4c8d6ef0-491d-4f17-aead-12ed260929f1_SiteId">
    <vt:lpwstr>f101208c-39d3-4c8a-8cc7-ad896b25954f</vt:lpwstr>
  </property>
  <property fmtid="{D5CDD505-2E9C-101B-9397-08002B2CF9AE}" pid="13" name="ScaleCrop">
    <vt:bool>0</vt:bool>
  </property>
  <property fmtid="{D5CDD505-2E9C-101B-9397-08002B2CF9AE}" pid="14" name="ShareDoc">
    <vt:bool>0</vt:bool>
  </property>
  <property fmtid="{D5CDD505-2E9C-101B-9397-08002B2CF9AE}" pid="15" name="tsystems-DLP">
    <vt:lpwstr>tsystems-DLP:TAG_SEC_C0</vt:lpwstr>
  </property>
  <property fmtid="{D5CDD505-2E9C-101B-9397-08002B2CF9AE}" pid="16" name="tsystems-DocumentClasification">
    <vt:lpwstr>OPEN </vt:lpwstr>
  </property>
  <property fmtid="{D5CDD505-2E9C-101B-9397-08002B2CF9AE}" pid="17" name="tsystems-DocumentTagging.ClassificationMark">
    <vt:lpwstr>￼PARTS:3</vt:lpwstr>
  </property>
  <property fmtid="{D5CDD505-2E9C-101B-9397-08002B2CF9AE}" pid="18" name="tsystems-DocumentTagging.ClassificationMark.P00">
    <vt:lpwstr>&lt;ClassificationMark xmlns:xsi="http://www.w3.org/2001/XMLSchema-instance" xmlns:xsd="http://www.w3.org/2001/XMLSchema" margin="NaN" class="C0" owner="Ján Guniš" position="TopRight" marginX="0" marginY="0" classifiedOn="2018-06-07T07:51:47.9838104+02:</vt:lpwstr>
  </property>
  <property fmtid="{D5CDD505-2E9C-101B-9397-08002B2CF9AE}" pid="19" name="tsystems-DocumentTagging.ClassificationMark.P01">
    <vt:lpwstr>00" showPrintedBy="false" showPrintDate="false" language="en" ApplicationVersion="Microsoft Excel, 14.0" addinVersion="5.10.4.12" template="Default"&gt;&lt;history bulk="false" class="OPEN " code="C0" user="Stofanakova, Alzbeta" date="2018-06-07T07:51:48.2</vt:lpwstr>
  </property>
  <property fmtid="{D5CDD505-2E9C-101B-9397-08002B2CF9AE}" pid="20" name="tsystems-DocumentTagging.ClassificationMark.P02">
    <vt:lpwstr>398616+02:00" /&gt;&lt;recipients /&gt;&lt;documentOwners /&gt;&lt;/ClassificationMark&gt;</vt:lpwstr>
  </property>
</Properties>
</file>